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8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W23" i="1" s="1"/>
  <c r="L23" i="1"/>
  <c r="G23" i="1"/>
  <c r="F23" i="1" s="1"/>
  <c r="S22" i="1"/>
  <c r="W22" i="1" s="1"/>
  <c r="W20" i="1" s="1"/>
  <c r="L22" i="1"/>
  <c r="F22" i="1" s="1"/>
  <c r="G22" i="1"/>
  <c r="V20" i="1"/>
  <c r="U20" i="1"/>
  <c r="T20" i="1"/>
  <c r="S20" i="1"/>
  <c r="P20" i="1"/>
  <c r="O20" i="1"/>
  <c r="N20" i="1"/>
  <c r="M20" i="1"/>
  <c r="K20" i="1"/>
  <c r="J20" i="1"/>
  <c r="I20" i="1"/>
  <c r="H20" i="1"/>
  <c r="D18" i="1"/>
  <c r="D11" i="1"/>
  <c r="D10" i="1"/>
  <c r="F20" i="1" l="1"/>
  <c r="L20" i="1"/>
  <c r="R20" i="1" s="1"/>
  <c r="G20" i="1"/>
  <c r="Q20" i="1" s="1"/>
</calcChain>
</file>

<file path=xl/sharedStrings.xml><?xml version="1.0" encoding="utf-8"?>
<sst xmlns="http://schemas.openxmlformats.org/spreadsheetml/2006/main" count="34" uniqueCount="23">
  <si>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</si>
  <si>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</si>
  <si>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</si>
  <si>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</si>
  <si>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</si>
  <si>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</si>
  <si>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</si>
  <si>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</si>
  <si>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</si>
  <si>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</si>
  <si>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</si>
  <si>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</si>
  <si>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</si>
  <si>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</si>
  <si>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</si>
  <si>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</si>
  <si>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</si>
  <si>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</si>
  <si>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</si>
  <si>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</si>
  <si>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2</t>
  </si>
  <si>
    <t>АО "Энергосбытовая компания "Восток"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</si>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</sst>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04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2018</v>
          </cell>
          <cell r="G8" t="str">
            <v>Апрель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5"/>
  <sheetViews>
    <sheetView showGridLines="0" tabSelected="1" topLeftCell="C7" zoomScale="90" zoomScaleNormal="90" workbookViewId="0">
      <pane xSplit="3" ySplit="10" topLeftCell="G17" activePane="bottomRight" state="frozen"/>
      <selection activeCell="C7" sqref="C7"/>
      <selection pane="topRight" activeCell="F7" sqref="F7"/>
      <selection pane="bottomLeft" activeCell="C17" sqref="C17"/>
      <selection pane="bottomRight" activeCell="Q32" sqref="Q32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Апрель 2018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Апрель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SUM(F21:F24)</f>
        <v>389.28699999999998</v>
      </c>
      <c r="G20" s="38">
        <f t="shared" si="0"/>
        <v>149.41200000000001</v>
      </c>
      <c r="H20" s="38">
        <f t="shared" si="0"/>
        <v>135.429</v>
      </c>
      <c r="I20" s="38">
        <f t="shared" si="0"/>
        <v>0</v>
      </c>
      <c r="J20" s="38">
        <f t="shared" si="0"/>
        <v>9.3800000000000008</v>
      </c>
      <c r="K20" s="38">
        <f t="shared" si="0"/>
        <v>4.6029999999999998</v>
      </c>
      <c r="L20" s="38">
        <f t="shared" si="0"/>
        <v>239.875</v>
      </c>
      <c r="M20" s="38">
        <f t="shared" si="0"/>
        <v>224.33699999999999</v>
      </c>
      <c r="N20" s="38">
        <f t="shared" si="0"/>
        <v>0</v>
      </c>
      <c r="O20" s="38">
        <f t="shared" si="0"/>
        <v>15.538</v>
      </c>
      <c r="P20" s="38">
        <f t="shared" si="0"/>
        <v>0</v>
      </c>
      <c r="Q20" s="38">
        <f>IF(G20=0,0,T20/G20)</f>
        <v>6.3152961609509273</v>
      </c>
      <c r="R20" s="38">
        <f>IF(L20=0,0,U20/L20)</f>
        <v>0</v>
      </c>
      <c r="S20" s="38">
        <f>SUM(S21:S24)</f>
        <v>943.58102999999994</v>
      </c>
      <c r="T20" s="38">
        <f>SUM(T21:T24)</f>
        <v>943.58102999999994</v>
      </c>
      <c r="U20" s="38">
        <f>SUM(U21:U24)</f>
        <v>0</v>
      </c>
      <c r="V20" s="38">
        <f>SUM(V21:V24)</f>
        <v>0</v>
      </c>
      <c r="W20" s="39">
        <f>SUM(W21:W24)</f>
        <v>943.58102999999994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384.68399999999997</v>
      </c>
      <c r="G22" s="38">
        <f>H22+I22+J22+K22</f>
        <v>144.809</v>
      </c>
      <c r="H22" s="43">
        <v>135.429</v>
      </c>
      <c r="I22" s="43"/>
      <c r="J22" s="43">
        <v>9.3800000000000008</v>
      </c>
      <c r="K22" s="43"/>
      <c r="L22" s="38">
        <f>M22+N22+O22+P22</f>
        <v>239.875</v>
      </c>
      <c r="M22" s="43">
        <v>224.33699999999999</v>
      </c>
      <c r="N22" s="43"/>
      <c r="O22" s="43">
        <v>15.538</v>
      </c>
      <c r="P22" s="43"/>
      <c r="Q22" s="43">
        <v>2.4277937735907913</v>
      </c>
      <c r="R22" s="43"/>
      <c r="S22" s="38">
        <f>T22+U22</f>
        <v>933.93341999999996</v>
      </c>
      <c r="T22" s="43">
        <v>933.93341999999996</v>
      </c>
      <c r="U22" s="43"/>
      <c r="V22" s="43"/>
      <c r="W22" s="44">
        <f>S22-V22</f>
        <v>933.93341999999996</v>
      </c>
      <c r="X22" s="45"/>
    </row>
    <row r="23" spans="3:24" ht="30" customHeight="1" x14ac:dyDescent="0.25">
      <c r="C23" s="40" t="s">
        <v>17</v>
      </c>
      <c r="D23" s="41" t="s">
        <v>20</v>
      </c>
      <c r="E23" s="42" t="s">
        <v>21</v>
      </c>
      <c r="F23" s="38">
        <f>G23+L23</f>
        <v>4.6029999999999998</v>
      </c>
      <c r="G23" s="38">
        <f>H23+I23+J23+K23</f>
        <v>4.6029999999999998</v>
      </c>
      <c r="H23" s="43"/>
      <c r="I23" s="43"/>
      <c r="J23" s="43"/>
      <c r="K23" s="43">
        <v>4.6029999999999998</v>
      </c>
      <c r="L23" s="38">
        <f>M23+N23+O23+P23</f>
        <v>0</v>
      </c>
      <c r="M23" s="43"/>
      <c r="N23" s="43"/>
      <c r="O23" s="43"/>
      <c r="P23" s="43"/>
      <c r="Q23" s="43">
        <v>2.0959396046056922</v>
      </c>
      <c r="R23" s="43"/>
      <c r="S23" s="38">
        <f>T23+U23</f>
        <v>9.6476100000000002</v>
      </c>
      <c r="T23" s="43">
        <v>9.6476100000000002</v>
      </c>
      <c r="U23" s="43"/>
      <c r="V23" s="43"/>
      <c r="W23" s="44">
        <f>S23-V23</f>
        <v>9.6476100000000002</v>
      </c>
      <c r="X23" s="45"/>
    </row>
    <row r="24" spans="3:24" ht="15" customHeight="1" thickBot="1" x14ac:dyDescent="0.3">
      <c r="C24" s="5"/>
      <c r="D24" s="46"/>
      <c r="E24" s="47" t="s">
        <v>22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9"/>
    </row>
    <row r="25" spans="3:24" ht="12" thickBot="1" x14ac:dyDescent="0.3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M22:R23 T22:V23 H22:K23">
      <formula1>-9.99999999999999E+23</formula1>
      <formula2>9.99999999999999E+23</formula2>
    </dataValidation>
    <dataValidation type="list" allowBlank="1" showInputMessage="1" showErrorMessage="1" sqref="E22:E23">
      <formula1>sbwt_name</formula1>
    </dataValidation>
    <dataValidation type="decimal" allowBlank="1" showInputMessage="1" showErrorMessage="1" sqref="F20:W20 L22:L23 S22:S23 F22:G23">
      <formula1>-9.99999999999999E+29</formula1>
      <formula2>9.99999999999999E+30</formula2>
    </dataValidation>
  </dataValidations>
  <hyperlinks>
    <hyperlink ref="E24" location="Потери!A1" tooltip="Добавить сбытовую организацию" display="Добавить сбытовую организацию"/>
    <hyperlink ref="C22" location="'Потери'!$A$1" tooltip="Удалить" display="Удалить"/>
    <hyperlink ref="C23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2018-05-23T11:00:20Z</dcterms:created>
  <dcterms:modified xsi:type="dcterms:W3CDTF">2018-05-23T11:00:32Z</dcterms:modified>
</cp:coreProperties>
</file>